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9b6de6be400148/Documents/3-way/Amp_module/Amp_module_Rev6/"/>
    </mc:Choice>
  </mc:AlternateContent>
  <xr:revisionPtr revIDLastSave="994" documentId="8_{EEC6DA44-FD09-4B4D-A256-D9C7AC182BC6}" xr6:coauthVersionLast="47" xr6:coauthVersionMax="47" xr10:uidLastSave="{5B87F2AA-9B21-477F-A0D8-30D5631F2D57}"/>
  <bookViews>
    <workbookView xWindow="4980" yWindow="4500" windowWidth="21810" windowHeight="14640" tabRatio="675" activeTab="3" xr2:uid="{00000000-000D-0000-FFFF-FFFF00000000}"/>
  </bookViews>
  <sheets>
    <sheet name="Amp_module_Rev6" sheetId="1" r:id="rId1"/>
    <sheet name="Line_Array_1467" sheetId="4" r:id="rId2"/>
    <sheet name="Combined Parts 1467" sheetId="5" r:id="rId3"/>
    <sheet name="Sheet1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J2" i="6"/>
  <c r="J3" i="6"/>
  <c r="J4" i="6"/>
  <c r="J5" i="6"/>
  <c r="J6" i="6"/>
  <c r="J7" i="6"/>
  <c r="J8" i="6"/>
  <c r="J9" i="6"/>
  <c r="E2" i="6"/>
  <c r="D3" i="6"/>
  <c r="D4" i="6"/>
  <c r="D5" i="6"/>
  <c r="D6" i="6"/>
  <c r="D7" i="6"/>
  <c r="D8" i="6"/>
  <c r="D9" i="6"/>
  <c r="I2" i="6"/>
  <c r="I3" i="6"/>
  <c r="I4" i="6"/>
  <c r="I5" i="6"/>
  <c r="I6" i="6"/>
  <c r="I7" i="6"/>
  <c r="I8" i="6"/>
  <c r="I9" i="6"/>
  <c r="D2" i="6"/>
  <c r="C3" i="6"/>
  <c r="C4" i="6"/>
  <c r="C5" i="6"/>
  <c r="C6" i="6"/>
  <c r="C7" i="6"/>
  <c r="C8" i="6"/>
  <c r="C9" i="6"/>
  <c r="H2" i="6"/>
  <c r="H3" i="6"/>
  <c r="H4" i="6"/>
  <c r="H5" i="6"/>
  <c r="H6" i="6"/>
  <c r="H7" i="6"/>
  <c r="H8" i="6"/>
  <c r="H9" i="6"/>
  <c r="C2" i="6"/>
  <c r="D36" i="5"/>
  <c r="D37" i="5"/>
  <c r="D38" i="5"/>
  <c r="D39" i="5"/>
  <c r="D40" i="5"/>
  <c r="F40" i="5" s="1"/>
  <c r="F4" i="5"/>
  <c r="F9" i="5"/>
  <c r="F10" i="5"/>
  <c r="F19" i="5"/>
  <c r="F20" i="5"/>
  <c r="F21" i="5"/>
  <c r="F22" i="5"/>
  <c r="F30" i="5"/>
  <c r="F31" i="5"/>
  <c r="F32" i="5"/>
  <c r="F33" i="5"/>
  <c r="F36" i="5"/>
  <c r="F37" i="5"/>
  <c r="F38" i="5"/>
  <c r="F39" i="5"/>
  <c r="C35" i="5"/>
  <c r="C34" i="5"/>
  <c r="D34" i="5"/>
  <c r="F34" i="5" s="1"/>
  <c r="D35" i="5"/>
  <c r="F35" i="5" s="1"/>
  <c r="B31" i="5"/>
  <c r="C30" i="5"/>
  <c r="C29" i="5"/>
  <c r="C22" i="5"/>
  <c r="D22" i="5" s="1"/>
  <c r="C24" i="5"/>
  <c r="D24" i="5" s="1"/>
  <c r="F24" i="5" s="1"/>
  <c r="C23" i="5"/>
  <c r="D23" i="5" s="1"/>
  <c r="F23" i="5" s="1"/>
  <c r="C21" i="5"/>
  <c r="D21" i="5" s="1"/>
  <c r="C20" i="5"/>
  <c r="D20" i="5" s="1"/>
  <c r="C19" i="5"/>
  <c r="D19" i="5" s="1"/>
  <c r="C18" i="5"/>
  <c r="D18" i="5" s="1"/>
  <c r="F18" i="5" s="1"/>
  <c r="C17" i="5"/>
  <c r="D17" i="5" s="1"/>
  <c r="F17" i="5" s="1"/>
  <c r="C16" i="5"/>
  <c r="D16" i="5" s="1"/>
  <c r="F16" i="5" s="1"/>
  <c r="C28" i="5"/>
  <c r="D28" i="5" s="1"/>
  <c r="F28" i="5" s="1"/>
  <c r="C40" i="5"/>
  <c r="C37" i="5"/>
  <c r="C38" i="5"/>
  <c r="C39" i="5"/>
  <c r="C36" i="5"/>
  <c r="C25" i="5"/>
  <c r="C14" i="5"/>
  <c r="D14" i="5" s="1"/>
  <c r="F14" i="5" s="1"/>
  <c r="C13" i="5"/>
  <c r="D13" i="5" s="1"/>
  <c r="F13" i="5" s="1"/>
  <c r="C12" i="5"/>
  <c r="D12" i="5" s="1"/>
  <c r="F12" i="5" s="1"/>
  <c r="C11" i="5"/>
  <c r="D11" i="5" s="1"/>
  <c r="F11" i="5" s="1"/>
  <c r="C9" i="5"/>
  <c r="D9" i="5" s="1"/>
  <c r="C8" i="5"/>
  <c r="D8" i="5" s="1"/>
  <c r="F8" i="5" s="1"/>
  <c r="C7" i="5"/>
  <c r="C6" i="5"/>
  <c r="C5" i="5"/>
  <c r="C3" i="5"/>
  <c r="B33" i="5"/>
  <c r="D33" i="5" s="1"/>
  <c r="B32" i="5"/>
  <c r="D32" i="5" s="1"/>
  <c r="D31" i="5"/>
  <c r="D30" i="5"/>
  <c r="D29" i="5"/>
  <c r="F29" i="5" s="1"/>
  <c r="B27" i="5"/>
  <c r="D27" i="5" s="1"/>
  <c r="F27" i="5" s="1"/>
  <c r="B26" i="5"/>
  <c r="D26" i="5" s="1"/>
  <c r="F26" i="5" s="1"/>
  <c r="B25" i="5"/>
  <c r="B15" i="5"/>
  <c r="D15" i="5" s="1"/>
  <c r="F15" i="5" s="1"/>
  <c r="B10" i="5"/>
  <c r="D10" i="5" s="1"/>
  <c r="B7" i="5"/>
  <c r="B6" i="5"/>
  <c r="B5" i="5"/>
  <c r="B4" i="5"/>
  <c r="D4" i="5" s="1"/>
  <c r="B3" i="5"/>
  <c r="D3" i="5" l="1"/>
  <c r="F3" i="5" s="1"/>
  <c r="D7" i="5"/>
  <c r="F7" i="5" s="1"/>
  <c r="D25" i="5"/>
  <c r="F25" i="5" s="1"/>
  <c r="D6" i="5"/>
  <c r="F6" i="5" s="1"/>
  <c r="D5" i="5"/>
  <c r="F5" i="5" s="1"/>
</calcChain>
</file>

<file path=xl/sharedStrings.xml><?xml version="1.0" encoding="utf-8"?>
<sst xmlns="http://schemas.openxmlformats.org/spreadsheetml/2006/main" count="510" uniqueCount="279">
  <si>
    <t>Item</t>
  </si>
  <si>
    <t>Qty</t>
  </si>
  <si>
    <t>Reference(s)</t>
  </si>
  <si>
    <t>Value</t>
  </si>
  <si>
    <t>Alt PN</t>
  </si>
  <si>
    <t>Description</t>
  </si>
  <si>
    <t>Digikey PN</t>
  </si>
  <si>
    <t>Manufacturer</t>
  </si>
  <si>
    <t>.22uF</t>
  </si>
  <si>
    <t>220pF</t>
  </si>
  <si>
    <t>10uF</t>
  </si>
  <si>
    <t>.1uF</t>
  </si>
  <si>
    <t>1189-1733-ND</t>
  </si>
  <si>
    <t>Rubycon</t>
  </si>
  <si>
    <t>25PK470MEFC8X11.5</t>
  </si>
  <si>
    <t>FL1, FL2, FL3, FL4, FL5, FL6, FL7, FL8</t>
  </si>
  <si>
    <t>Murata Electronics</t>
  </si>
  <si>
    <t>HS1, HS2, HS3</t>
  </si>
  <si>
    <t>Molex 19713-4001</t>
  </si>
  <si>
    <t>A106570-ND</t>
  </si>
  <si>
    <t>TE Connectivity</t>
  </si>
  <si>
    <t>928814-1</t>
  </si>
  <si>
    <t>IC1, IC2</t>
  </si>
  <si>
    <t>SSM3582BCPZR7</t>
  </si>
  <si>
    <t>Analog Devices</t>
  </si>
  <si>
    <t>J1</t>
  </si>
  <si>
    <t>R1, R2, R3, R4, R5, R6, R7, R8</t>
  </si>
  <si>
    <t>do not populate</t>
  </si>
  <si>
    <t>Manufacturer_PN</t>
  </si>
  <si>
    <t>SSM3582ACPZ-R7</t>
  </si>
  <si>
    <t>SSM3582BCPZR7CT-ND</t>
  </si>
  <si>
    <t>IC AMP CLSS D STER 14.4W 40LFCSP</t>
  </si>
  <si>
    <t>FERRITE BEAD 180 OHM 0806 1LN</t>
  </si>
  <si>
    <t>CONN QC TAB 0.250 SOLDER</t>
  </si>
  <si>
    <t>CAP ALUM 470UF 20% 25V RADIAL</t>
  </si>
  <si>
    <t>KEMET ESK477M025AH1EA</t>
  </si>
  <si>
    <t>06035A221JAT2A</t>
  </si>
  <si>
    <t>KYOCERA AVX</t>
  </si>
  <si>
    <t>478-1179-1-ND</t>
  </si>
  <si>
    <t>CAP CER 220PF 50V C0G/NP0 0603</t>
  </si>
  <si>
    <t>Murata GRT0335C1H221FA02D</t>
  </si>
  <si>
    <t>Taiyo TMK212BBJ106KG-T</t>
  </si>
  <si>
    <t>478-1245-1</t>
  </si>
  <si>
    <t>06033D224KAT2A</t>
  </si>
  <si>
    <t>CAP CER 0.22UF 25V X5R 0603</t>
  </si>
  <si>
    <t>TDK C0603X5R1E224K030BC</t>
  </si>
  <si>
    <t>06033C104KAT4A</t>
  </si>
  <si>
    <t>478-7018-1-ND</t>
  </si>
  <si>
    <t>CAP CER 0.1UF 25V X7R 0603</t>
  </si>
  <si>
    <t>Samsung CL10B104KA8NNNC</t>
  </si>
  <si>
    <t>S7110-ND</t>
  </si>
  <si>
    <t>CONN HDR 14POS 0.1 GOLD PCB</t>
  </si>
  <si>
    <t>Sullins</t>
  </si>
  <si>
    <t>PPPC072LFBN-RC</t>
  </si>
  <si>
    <t>TE 215307-7</t>
  </si>
  <si>
    <t>RC0603JR-1347KL</t>
  </si>
  <si>
    <t>RES 47K OHM 5% 1/10W 0603</t>
  </si>
  <si>
    <t>Yageo</t>
  </si>
  <si>
    <t>Susumu RG1608P-473-B-T5</t>
  </si>
  <si>
    <t>47K</t>
  </si>
  <si>
    <t>C17, C18</t>
  </si>
  <si>
    <t>22uF</t>
  </si>
  <si>
    <t>J2, J3, J4, J5</t>
  </si>
  <si>
    <t>CONN HEADER VERT 2POS 2.54MM</t>
  </si>
  <si>
    <t>22272021</t>
  </si>
  <si>
    <t>WM4111-ND</t>
  </si>
  <si>
    <t>900-0022013027-ND</t>
  </si>
  <si>
    <t>Molex</t>
  </si>
  <si>
    <t>22013027</t>
  </si>
  <si>
    <t>Mating connectors</t>
  </si>
  <si>
    <t>Connector pins</t>
  </si>
  <si>
    <t>CONN RCPT HSG 2POS 2.54MM</t>
  </si>
  <si>
    <t>.1" 2-pos female pol</t>
  </si>
  <si>
    <t>WM2756CT-ND</t>
  </si>
  <si>
    <t>8650804</t>
  </si>
  <si>
    <t xml:space="preserve">C5, C7, C15, C16, C22, C23, C28, C29 </t>
  </si>
  <si>
    <t>.1uf</t>
  </si>
  <si>
    <t>GRM21BZ71E106KE15L</t>
  </si>
  <si>
    <t>CAP CER 10UF 25V X7R 0805</t>
  </si>
  <si>
    <t>Murata</t>
  </si>
  <si>
    <t>490-GRM21BZ71E106KE15LCT-ND</t>
  </si>
  <si>
    <t>470uF</t>
  </si>
  <si>
    <t>1189-25PX2200MEFC12.5X20-ND</t>
  </si>
  <si>
    <t>25PX2200MEFC12.5X20</t>
  </si>
  <si>
    <t>CAP ALUM 2200UF 20% 25V RADIAL</t>
  </si>
  <si>
    <t>2200uF</t>
  </si>
  <si>
    <t>P390ADCT-ND</t>
  </si>
  <si>
    <t>RES SMD 390 OHM 5% 1/2W 0805</t>
  </si>
  <si>
    <t>Panasonic</t>
  </si>
  <si>
    <t>ERJ-P06J391V</t>
  </si>
  <si>
    <t>P220ADCT-ND</t>
  </si>
  <si>
    <t>ERJ-P06J221V</t>
  </si>
  <si>
    <t>RES SMD 220 OHM 5% 1/2W 0805</t>
  </si>
  <si>
    <t>74LVC257</t>
  </si>
  <si>
    <t>IC MULTIPLEXER 4 X 2:1 16-SO</t>
  </si>
  <si>
    <t>TI</t>
  </si>
  <si>
    <t>5V regulator</t>
  </si>
  <si>
    <t>Meanwell</t>
  </si>
  <si>
    <t>1K</t>
  </si>
  <si>
    <t>1.87K</t>
  </si>
  <si>
    <t>P1.87KCCT-ND</t>
  </si>
  <si>
    <t>ERJ-6ENF1871V</t>
  </si>
  <si>
    <t>RES SMD 1.87K OHM 1% 1/8W 0805</t>
  </si>
  <si>
    <t>RES SMD 1K OHM 5% 1/8W 0805</t>
  </si>
  <si>
    <t>ERJ-6GEYJ102V</t>
  </si>
  <si>
    <t>P1.0KACT-ND</t>
  </si>
  <si>
    <t>Q3</t>
  </si>
  <si>
    <t>Q1, Q2</t>
  </si>
  <si>
    <t>TX</t>
  </si>
  <si>
    <t>RX</t>
  </si>
  <si>
    <t>1080-PLT237/T10WH-ND</t>
  </si>
  <si>
    <t>PLT237/T10WH</t>
  </si>
  <si>
    <t>Everlight</t>
  </si>
  <si>
    <t>FIBER OPTIC TRANSMITTER IR</t>
  </si>
  <si>
    <t>PLR237</t>
  </si>
  <si>
    <t>FCR6842032R (Cliff)</t>
  </si>
  <si>
    <t>U6</t>
  </si>
  <si>
    <t>D1</t>
  </si>
  <si>
    <t>Microchip</t>
  </si>
  <si>
    <t>PMEG2010AEH,115</t>
  </si>
  <si>
    <t>DIODE SCHOTTKY 20V 1A SOD123F</t>
  </si>
  <si>
    <t>Nexperia</t>
  </si>
  <si>
    <t>1727-3856-1-ND</t>
  </si>
  <si>
    <t>Diode</t>
  </si>
  <si>
    <t>USBi</t>
  </si>
  <si>
    <t>2x5 pins</t>
  </si>
  <si>
    <t>Power input</t>
  </si>
  <si>
    <t>Moles</t>
  </si>
  <si>
    <t>Modules</t>
  </si>
  <si>
    <t>A1</t>
  </si>
  <si>
    <t>U2</t>
  </si>
  <si>
    <t>A2</t>
  </si>
  <si>
    <t>U1</t>
  </si>
  <si>
    <t>DSP</t>
  </si>
  <si>
    <t>ADAU1466 Module</t>
  </si>
  <si>
    <t>GY-PCM5102</t>
  </si>
  <si>
    <t>DAC</t>
  </si>
  <si>
    <t>ESP32-C3</t>
  </si>
  <si>
    <t>CPU</t>
  </si>
  <si>
    <t>A/D</t>
  </si>
  <si>
    <t>PCM1808_module</t>
  </si>
  <si>
    <t>Amp_qty</t>
  </si>
  <si>
    <t>Main_qty</t>
  </si>
  <si>
    <t>Got</t>
  </si>
  <si>
    <t>Total_qty</t>
  </si>
  <si>
    <t>390 ohm</t>
  </si>
  <si>
    <t>220 ohm</t>
  </si>
  <si>
    <t>Heatsink</t>
  </si>
  <si>
    <t>caps</t>
  </si>
  <si>
    <t>Res</t>
  </si>
  <si>
    <t>IC's</t>
  </si>
  <si>
    <t>Misc</t>
  </si>
  <si>
    <t>Connectors</t>
  </si>
  <si>
    <t>14-pos conn, male</t>
  </si>
  <si>
    <t>14-pos conn, female</t>
  </si>
  <si>
    <t>3-pin headers</t>
  </si>
  <si>
    <t xml:space="preserve">.1" </t>
  </si>
  <si>
    <t>amp module conn</t>
  </si>
  <si>
    <t>S9170-ND</t>
  </si>
  <si>
    <t>SBH11-PBPC-D07-ST-BK</t>
  </si>
  <si>
    <t>CONN HEADER VERT 14POS 2.54MM</t>
  </si>
  <si>
    <t>SFH11-PBPC-D07-ST-BK</t>
  </si>
  <si>
    <t>S9195-ND</t>
  </si>
  <si>
    <t>14 Position Header Connector 0.100"</t>
  </si>
  <si>
    <t>SBH11-PBPC-D05-ST-BK</t>
  </si>
  <si>
    <t>S9169-ND</t>
  </si>
  <si>
    <t>Order</t>
  </si>
  <si>
    <t>pins</t>
  </si>
  <si>
    <t>CONN 22-30AWG CRIMP TIN</t>
  </si>
  <si>
    <t>SSM3582A</t>
  </si>
  <si>
    <t>505-SSM3582ACPZ-R7CT-ND</t>
  </si>
  <si>
    <t>STEREO  MID POWER CLASS D</t>
  </si>
  <si>
    <t>Analog Devices Inc.</t>
  </si>
  <si>
    <t>--</t>
  </si>
  <si>
    <t>SN74LVC257ADR</t>
  </si>
  <si>
    <t>296-8504-1-ND</t>
  </si>
  <si>
    <t>C1, C3, C6, C12, C19, C20, C30, C31, C33, C34</t>
  </si>
  <si>
    <t>C2, C4, C9, C14, C21, C32</t>
  </si>
  <si>
    <t>C8, C10, C11,  C13,  C24,C25, C26, C27</t>
  </si>
  <si>
    <t>NFZ2MSD181SZ10L</t>
  </si>
  <si>
    <t>490-NFZ2MSD181SZ10LCT-ND</t>
  </si>
  <si>
    <t>NFZ2MSD131SZ10LCT-ND</t>
  </si>
  <si>
    <t>R7, R8, R9, R10, R11, R12, R13, R14, R15, R16, R17, R18, R19, R20, R21, R22</t>
  </si>
  <si>
    <t>R23, R24, R25, R26, R27, R28, R29, R30, R31, R32, R33, R34, R35, R36, R37, R38</t>
  </si>
  <si>
    <t>R1</t>
  </si>
  <si>
    <t>R4, R5, R6</t>
  </si>
  <si>
    <t>C6,  C15, C16</t>
  </si>
  <si>
    <t>C14</t>
  </si>
  <si>
    <t>C17, C23</t>
  </si>
  <si>
    <t>1276-3047-1-ND</t>
  </si>
  <si>
    <t>CAP CER 22UF 25V X5R 1206</t>
  </si>
  <si>
    <t>Samsung</t>
  </si>
  <si>
    <t>CL31A226KAHNNNE</t>
  </si>
  <si>
    <t>587-3246-1-ND</t>
  </si>
  <si>
    <t>R2, R3, L1</t>
  </si>
  <si>
    <t>U3</t>
  </si>
  <si>
    <t>U4</t>
  </si>
  <si>
    <t>296-13266-1-ND</t>
  </si>
  <si>
    <t>SN74LVC2G157DCTR</t>
  </si>
  <si>
    <t>Multiplexer 1 x 2:1 SM8</t>
  </si>
  <si>
    <t>SN74LVC2G157</t>
  </si>
  <si>
    <t>J4, J5, J6, J7, J8</t>
  </si>
  <si>
    <t>U5, U8</t>
  </si>
  <si>
    <t>U7, U9</t>
  </si>
  <si>
    <t>ISO6740</t>
  </si>
  <si>
    <t>296-ISO6740DWRCT-ND</t>
  </si>
  <si>
    <t>ISO6740DWR</t>
  </si>
  <si>
    <t>DG ISO 5KV 4CH CAN/RS232 16-SOIC</t>
  </si>
  <si>
    <t>MCP1703AT-3302E/MBCT-ND</t>
  </si>
  <si>
    <t>MCP1703AT-3302E/MB</t>
  </si>
  <si>
    <t>IC REG LINEAR 3.3V 250MA SOT89-3</t>
  </si>
  <si>
    <t>MCP1703T-33</t>
  </si>
  <si>
    <t>1080-PLR237/T10BK-ND</t>
  </si>
  <si>
    <t>FIBER OPTIC RECEIVER IR</t>
  </si>
  <si>
    <t>0.96-inch OLED Display I2C 128×64 SSD1306</t>
  </si>
  <si>
    <t>esp32s.com or Amazon</t>
  </si>
  <si>
    <t>Hosyond.com</t>
  </si>
  <si>
    <t>Display</t>
  </si>
  <si>
    <t>Display1</t>
  </si>
  <si>
    <t>J1, J9, J10</t>
  </si>
  <si>
    <t>J2</t>
  </si>
  <si>
    <t>J3</t>
  </si>
  <si>
    <t>D2</t>
  </si>
  <si>
    <t>IR RX connector</t>
  </si>
  <si>
    <t>A1971-ND</t>
  </si>
  <si>
    <t>640445-2</t>
  </si>
  <si>
    <t>CONN HEADER VERT 2POS 3.96MM</t>
  </si>
  <si>
    <t>640456-3</t>
  </si>
  <si>
    <t>A19470-ND</t>
  </si>
  <si>
    <t>CONN HEADER VERT 3POS 2.54MM</t>
  </si>
  <si>
    <t>Seeed XIAO</t>
  </si>
  <si>
    <t>S9177-ND</t>
  </si>
  <si>
    <t>CONN HEADER R/A 10POS 2.54MM</t>
  </si>
  <si>
    <t>SBH11-PBPC-D05-RA-BK</t>
  </si>
  <si>
    <t>PS1</t>
  </si>
  <si>
    <t>945-3159-ND</t>
  </si>
  <si>
    <t>RFM-0505S</t>
  </si>
  <si>
    <t>Recom Power</t>
  </si>
  <si>
    <t>DC DC CONVERTER 5V 1W</t>
  </si>
  <si>
    <t>Isolated regulator</t>
  </si>
  <si>
    <t>SPBW06F-05</t>
  </si>
  <si>
    <t>1866-4810-ND</t>
  </si>
  <si>
    <t>DC DC CONVERTER 5V 6W</t>
  </si>
  <si>
    <t>OLED Display</t>
  </si>
  <si>
    <t>478-RPF0811471M025KCT-ND</t>
  </si>
  <si>
    <t>CAP ALUM POLY 470UF 20% 25V TH</t>
  </si>
  <si>
    <t>RPF0811471M025K</t>
  </si>
  <si>
    <t>Amp output</t>
  </si>
  <si>
    <t>0.96-inch OLED  I2C 128×64 SSD1306</t>
  </si>
  <si>
    <t>Need</t>
  </si>
  <si>
    <t>478-KGM15BR51E224KTCT-ND</t>
  </si>
  <si>
    <t>311-47.0KHRCT-ND</t>
  </si>
  <si>
    <t>490-8017-1-ND</t>
  </si>
  <si>
    <t>74LVC257AD</t>
  </si>
  <si>
    <t>R5, R6 not critical (I2C pullup)</t>
  </si>
  <si>
    <t>MBR120VLSFT1GOSCT-ND</t>
  </si>
  <si>
    <t>C11,  C19, C22</t>
  </si>
  <si>
    <t>C1, C2, C3, C4, C5, C7, C8, C9, C10, C12, C13, C18, C20, C21</t>
  </si>
  <si>
    <t>ADDR0  ADDR1   I2C_ADDR</t>
  </si>
  <si>
    <t xml:space="preserve">  0      0       0x10</t>
  </si>
  <si>
    <t xml:space="preserve">  0      1       0x11</t>
  </si>
  <si>
    <t xml:space="preserve">  1      0       0x12</t>
  </si>
  <si>
    <t xml:space="preserve">  1      1       0x13</t>
  </si>
  <si>
    <t xml:space="preserve">  0      -       0x14</t>
  </si>
  <si>
    <t xml:space="preserve">  0      +       0x15</t>
  </si>
  <si>
    <t xml:space="preserve">  1      -       0x16</t>
  </si>
  <si>
    <t xml:space="preserve">  1      +       0x17</t>
  </si>
  <si>
    <t xml:space="preserve">  -      0       0x18</t>
  </si>
  <si>
    <t xml:space="preserve">  -      1       0x19</t>
  </si>
  <si>
    <t xml:space="preserve">  +      0       0x1A</t>
  </si>
  <si>
    <t xml:space="preserve">  +      1       0x1B</t>
  </si>
  <si>
    <t xml:space="preserve">  -      -       0x1C</t>
  </si>
  <si>
    <t xml:space="preserve">  -      +       0x1D</t>
  </si>
  <si>
    <t xml:space="preserve">  +      -       0x1E</t>
  </si>
  <si>
    <t xml:space="preserve">  +      +       0x1F</t>
  </si>
  <si>
    <t>Addr1</t>
  </si>
  <si>
    <t>Addr0</t>
  </si>
  <si>
    <t>I2C Addr</t>
  </si>
  <si>
    <t>Amp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</si>
</sst>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quotePrefix="1" applyAlignment="1">
      <alignment wrapText="1"/>
    </xf>
    <xf numFmtId="0" fontId="16" fillId="0" borderId="0" xfId="0" applyFont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19</xdr:col>
      <xdr:colOff>476250</xdr:colOff>
      <xdr:row>9</xdr:row>
      <xdr:rowOff>6350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D39238-F71B-2041-F35B-96F4BEB2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0"/>
          <a:ext cx="5721350" cy="166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workbookViewId="0">
      <selection activeCell="B12" sqref="B12"/>
    </sheetView>
  </sheetViews>
  <sheetFormatPr defaultRowHeight="14.5" x14ac:dyDescent="0.35"/>
  <cols>
    <col min="1" max="1" width="4.90625" bestFit="1" customWidth="1"/>
    <col min="2" max="2" width="3.90625" customWidth="1"/>
    <col min="3" max="3" width="39.1796875" customWidth="1"/>
    <col min="4" max="4" width="21" bestFit="1" customWidth="1"/>
    <col min="5" max="5" width="30.6328125" bestFit="1" customWidth="1"/>
    <col min="6" max="6" width="16.7265625" bestFit="1" customWidth="1"/>
    <col min="7" max="7" width="20.6328125" bestFit="1" customWidth="1"/>
    <col min="8" max="8" width="29" bestFit="1" customWidth="1"/>
    <col min="9" max="9" width="26.90625" bestFit="1" customWidth="1"/>
    <col min="10" max="10" width="18.269531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7</v>
      </c>
      <c r="G1" t="s">
        <v>28</v>
      </c>
      <c r="H1" t="s">
        <v>6</v>
      </c>
      <c r="I1" t="s">
        <v>4</v>
      </c>
    </row>
    <row r="2" spans="1:9" x14ac:dyDescent="0.35">
      <c r="A2">
        <v>1</v>
      </c>
      <c r="B2">
        <v>8</v>
      </c>
      <c r="C2" t="s">
        <v>75</v>
      </c>
      <c r="D2" t="s">
        <v>8</v>
      </c>
      <c r="E2" t="s">
        <v>44</v>
      </c>
      <c r="F2" s="1" t="s">
        <v>37</v>
      </c>
      <c r="G2" t="s">
        <v>43</v>
      </c>
      <c r="H2" t="s">
        <v>42</v>
      </c>
      <c r="I2" t="s">
        <v>45</v>
      </c>
    </row>
    <row r="3" spans="1:9" x14ac:dyDescent="0.35">
      <c r="A3">
        <v>2</v>
      </c>
      <c r="B3">
        <v>8</v>
      </c>
      <c r="C3" t="s">
        <v>178</v>
      </c>
      <c r="D3" t="s">
        <v>9</v>
      </c>
      <c r="E3" t="s">
        <v>39</v>
      </c>
      <c r="F3" s="1" t="s">
        <v>37</v>
      </c>
      <c r="G3" t="s">
        <v>36</v>
      </c>
      <c r="H3" t="s">
        <v>38</v>
      </c>
      <c r="I3" t="s">
        <v>40</v>
      </c>
    </row>
    <row r="4" spans="1:9" x14ac:dyDescent="0.35">
      <c r="A4">
        <v>3</v>
      </c>
      <c r="B4">
        <v>10</v>
      </c>
      <c r="C4" t="s">
        <v>176</v>
      </c>
      <c r="D4" t="s">
        <v>10</v>
      </c>
      <c r="E4" t="s">
        <v>78</v>
      </c>
      <c r="F4" s="1" t="s">
        <v>16</v>
      </c>
      <c r="G4" t="s">
        <v>77</v>
      </c>
      <c r="H4" t="s">
        <v>80</v>
      </c>
      <c r="I4" t="s">
        <v>41</v>
      </c>
    </row>
    <row r="5" spans="1:9" x14ac:dyDescent="0.35">
      <c r="A5">
        <v>4</v>
      </c>
      <c r="B5">
        <v>6</v>
      </c>
      <c r="C5" t="s">
        <v>177</v>
      </c>
      <c r="D5" t="s">
        <v>11</v>
      </c>
      <c r="E5" t="s">
        <v>48</v>
      </c>
      <c r="F5" s="1" t="s">
        <v>37</v>
      </c>
      <c r="G5" t="s">
        <v>46</v>
      </c>
      <c r="H5" t="s">
        <v>47</v>
      </c>
      <c r="I5" t="s">
        <v>49</v>
      </c>
    </row>
    <row r="6" spans="1:9" x14ac:dyDescent="0.35">
      <c r="A6">
        <v>5</v>
      </c>
      <c r="B6">
        <v>2</v>
      </c>
      <c r="C6" t="s">
        <v>60</v>
      </c>
      <c r="D6" t="s">
        <v>81</v>
      </c>
      <c r="E6" t="s">
        <v>34</v>
      </c>
      <c r="F6" t="s">
        <v>13</v>
      </c>
      <c r="G6" t="s">
        <v>14</v>
      </c>
      <c r="H6" t="s">
        <v>12</v>
      </c>
      <c r="I6" t="s">
        <v>35</v>
      </c>
    </row>
    <row r="7" spans="1:9" x14ac:dyDescent="0.35">
      <c r="A7">
        <v>6</v>
      </c>
      <c r="B7">
        <v>8</v>
      </c>
      <c r="C7" t="s">
        <v>26</v>
      </c>
      <c r="D7" t="s">
        <v>59</v>
      </c>
      <c r="E7" t="s">
        <v>56</v>
      </c>
      <c r="F7" t="s">
        <v>57</v>
      </c>
      <c r="G7" t="s">
        <v>55</v>
      </c>
      <c r="H7" t="s">
        <v>55</v>
      </c>
      <c r="I7" t="s">
        <v>58</v>
      </c>
    </row>
    <row r="8" spans="1:9" x14ac:dyDescent="0.35">
      <c r="A8">
        <v>7</v>
      </c>
      <c r="B8">
        <v>2</v>
      </c>
      <c r="C8" t="s">
        <v>22</v>
      </c>
      <c r="D8" t="s">
        <v>23</v>
      </c>
      <c r="E8" t="s">
        <v>31</v>
      </c>
      <c r="F8" s="1" t="s">
        <v>24</v>
      </c>
      <c r="G8" t="s">
        <v>23</v>
      </c>
      <c r="H8" t="s">
        <v>30</v>
      </c>
      <c r="I8" t="s">
        <v>29</v>
      </c>
    </row>
    <row r="9" spans="1:9" x14ac:dyDescent="0.35">
      <c r="A9">
        <v>8</v>
      </c>
      <c r="B9">
        <v>8</v>
      </c>
      <c r="C9" t="s">
        <v>15</v>
      </c>
      <c r="D9" t="s">
        <v>179</v>
      </c>
      <c r="E9" t="s">
        <v>32</v>
      </c>
      <c r="F9" t="s">
        <v>16</v>
      </c>
      <c r="G9" t="s">
        <v>179</v>
      </c>
      <c r="H9" t="s">
        <v>180</v>
      </c>
      <c r="I9" t="s">
        <v>181</v>
      </c>
    </row>
    <row r="10" spans="1:9" x14ac:dyDescent="0.35">
      <c r="A10">
        <v>9</v>
      </c>
      <c r="B10">
        <v>3</v>
      </c>
      <c r="C10" t="s">
        <v>17</v>
      </c>
      <c r="D10" t="s">
        <v>27</v>
      </c>
      <c r="E10" t="s">
        <v>33</v>
      </c>
      <c r="F10" t="s">
        <v>20</v>
      </c>
      <c r="G10" t="s">
        <v>21</v>
      </c>
      <c r="H10" t="s">
        <v>19</v>
      </c>
      <c r="I10" t="s">
        <v>18</v>
      </c>
    </row>
    <row r="11" spans="1:9" x14ac:dyDescent="0.35">
      <c r="A11">
        <v>10</v>
      </c>
      <c r="B11">
        <v>1</v>
      </c>
      <c r="C11" t="s">
        <v>25</v>
      </c>
      <c r="D11" t="s">
        <v>27</v>
      </c>
      <c r="E11" t="s">
        <v>51</v>
      </c>
      <c r="F11" t="s">
        <v>52</v>
      </c>
      <c r="G11" s="1" t="s">
        <v>53</v>
      </c>
      <c r="H11" s="1" t="s">
        <v>50</v>
      </c>
      <c r="I11" t="s">
        <v>54</v>
      </c>
    </row>
    <row r="12" spans="1:9" x14ac:dyDescent="0.35">
      <c r="A12">
        <v>11</v>
      </c>
      <c r="B12">
        <v>4</v>
      </c>
      <c r="C12" t="s">
        <v>62</v>
      </c>
      <c r="D12" t="s">
        <v>27</v>
      </c>
      <c r="E12" t="s">
        <v>63</v>
      </c>
      <c r="F12" t="s">
        <v>67</v>
      </c>
      <c r="G12" s="2" t="s">
        <v>64</v>
      </c>
      <c r="H12" t="s">
        <v>65</v>
      </c>
    </row>
    <row r="13" spans="1:9" x14ac:dyDescent="0.35">
      <c r="A13">
        <v>12</v>
      </c>
      <c r="B13">
        <v>4</v>
      </c>
      <c r="C13" t="s">
        <v>69</v>
      </c>
      <c r="D13" t="s">
        <v>27</v>
      </c>
      <c r="E13" t="s">
        <v>71</v>
      </c>
      <c r="F13" t="s">
        <v>67</v>
      </c>
      <c r="G13" s="2" t="s">
        <v>68</v>
      </c>
      <c r="H13" t="s">
        <v>66</v>
      </c>
    </row>
    <row r="14" spans="1:9" x14ac:dyDescent="0.35">
      <c r="A14">
        <v>13</v>
      </c>
      <c r="B14">
        <v>8</v>
      </c>
      <c r="C14" t="s">
        <v>70</v>
      </c>
      <c r="D14" t="s">
        <v>27</v>
      </c>
      <c r="G14" s="2" t="s">
        <v>74</v>
      </c>
      <c r="H14" t="s">
        <v>73</v>
      </c>
    </row>
  </sheetData>
  <phoneticPr fontId="18" type="noConversion"/>
  <pageMargins left="0.25" right="0.25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EB5A-0B4C-4C15-AEFC-8B3D28D690C6}">
  <dimension ref="A2:I32"/>
  <sheetViews>
    <sheetView workbookViewId="0">
      <selection activeCell="G12" sqref="G12"/>
    </sheetView>
  </sheetViews>
  <sheetFormatPr defaultRowHeight="14.5" x14ac:dyDescent="0.35"/>
  <cols>
    <col min="1" max="1" width="4.6328125" bestFit="1" customWidth="1"/>
    <col min="2" max="2" width="3.7265625" bestFit="1" customWidth="1"/>
    <col min="3" max="3" width="36.81640625" customWidth="1"/>
    <col min="4" max="4" width="16" bestFit="1" customWidth="1"/>
    <col min="5" max="5" width="31.26953125" bestFit="1" customWidth="1"/>
    <col min="6" max="6" width="13.7265625" customWidth="1"/>
    <col min="7" max="7" width="20.26953125" bestFit="1" customWidth="1"/>
    <col min="8" max="8" width="30.54296875" bestFit="1" customWidth="1"/>
    <col min="9" max="9" width="23.54296875" bestFit="1" customWidth="1"/>
  </cols>
  <sheetData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5</v>
      </c>
      <c r="F2" t="s">
        <v>7</v>
      </c>
      <c r="G2" t="s">
        <v>28</v>
      </c>
      <c r="H2" t="s">
        <v>6</v>
      </c>
      <c r="I2" t="s">
        <v>4</v>
      </c>
    </row>
    <row r="3" spans="1:9" ht="29" x14ac:dyDescent="0.35">
      <c r="B3">
        <v>14</v>
      </c>
      <c r="C3" s="1" t="s">
        <v>257</v>
      </c>
      <c r="D3" t="s">
        <v>10</v>
      </c>
      <c r="E3" t="s">
        <v>78</v>
      </c>
      <c r="F3" t="s">
        <v>79</v>
      </c>
      <c r="G3" t="s">
        <v>77</v>
      </c>
      <c r="H3" t="s">
        <v>80</v>
      </c>
    </row>
    <row r="4" spans="1:9" x14ac:dyDescent="0.35">
      <c r="B4">
        <v>4</v>
      </c>
      <c r="C4" t="s">
        <v>256</v>
      </c>
      <c r="D4" t="s">
        <v>76</v>
      </c>
      <c r="E4" t="s">
        <v>48</v>
      </c>
      <c r="F4" s="1" t="s">
        <v>37</v>
      </c>
      <c r="G4" t="s">
        <v>46</v>
      </c>
      <c r="H4" t="s">
        <v>47</v>
      </c>
    </row>
    <row r="5" spans="1:9" x14ac:dyDescent="0.35">
      <c r="B5">
        <v>2</v>
      </c>
      <c r="C5" t="s">
        <v>188</v>
      </c>
      <c r="D5" t="s">
        <v>61</v>
      </c>
      <c r="E5" t="s">
        <v>190</v>
      </c>
      <c r="F5" s="1" t="s">
        <v>191</v>
      </c>
      <c r="G5" t="s">
        <v>192</v>
      </c>
      <c r="H5" t="s">
        <v>189</v>
      </c>
      <c r="I5" t="s">
        <v>193</v>
      </c>
    </row>
    <row r="6" spans="1:9" x14ac:dyDescent="0.35">
      <c r="B6">
        <v>3</v>
      </c>
      <c r="C6" t="s">
        <v>186</v>
      </c>
      <c r="D6" t="s">
        <v>81</v>
      </c>
      <c r="E6" t="s">
        <v>34</v>
      </c>
      <c r="F6" t="s">
        <v>13</v>
      </c>
      <c r="G6" t="s">
        <v>14</v>
      </c>
      <c r="H6" t="s">
        <v>12</v>
      </c>
      <c r="I6" t="s">
        <v>35</v>
      </c>
    </row>
    <row r="7" spans="1:9" x14ac:dyDescent="0.35">
      <c r="B7">
        <v>1</v>
      </c>
      <c r="C7" t="s">
        <v>187</v>
      </c>
      <c r="D7" t="s">
        <v>85</v>
      </c>
      <c r="E7" t="s">
        <v>84</v>
      </c>
      <c r="F7" t="s">
        <v>13</v>
      </c>
      <c r="G7" t="s">
        <v>83</v>
      </c>
      <c r="H7" t="s">
        <v>82</v>
      </c>
    </row>
    <row r="8" spans="1:9" ht="29" x14ac:dyDescent="0.35">
      <c r="B8">
        <v>16</v>
      </c>
      <c r="C8" s="1" t="s">
        <v>182</v>
      </c>
      <c r="D8">
        <v>390</v>
      </c>
      <c r="E8" t="s">
        <v>87</v>
      </c>
      <c r="F8" s="1" t="s">
        <v>88</v>
      </c>
      <c r="G8" t="s">
        <v>89</v>
      </c>
      <c r="H8" t="s">
        <v>86</v>
      </c>
    </row>
    <row r="9" spans="1:9" ht="29" x14ac:dyDescent="0.35">
      <c r="B9">
        <v>16</v>
      </c>
      <c r="C9" s="1" t="s">
        <v>183</v>
      </c>
      <c r="D9">
        <v>220</v>
      </c>
      <c r="E9" t="s">
        <v>92</v>
      </c>
      <c r="F9" s="1" t="s">
        <v>88</v>
      </c>
      <c r="G9" t="s">
        <v>91</v>
      </c>
      <c r="H9" t="s">
        <v>90</v>
      </c>
    </row>
    <row r="10" spans="1:9" x14ac:dyDescent="0.35">
      <c r="B10">
        <v>1</v>
      </c>
      <c r="C10" t="s">
        <v>184</v>
      </c>
      <c r="D10" t="s">
        <v>98</v>
      </c>
      <c r="E10" t="s">
        <v>103</v>
      </c>
      <c r="F10" s="1" t="s">
        <v>88</v>
      </c>
      <c r="G10" t="s">
        <v>104</v>
      </c>
      <c r="H10" t="s">
        <v>105</v>
      </c>
    </row>
    <row r="11" spans="1:9" x14ac:dyDescent="0.35">
      <c r="B11">
        <v>3</v>
      </c>
      <c r="C11" t="s">
        <v>185</v>
      </c>
      <c r="D11" t="s">
        <v>99</v>
      </c>
      <c r="E11" t="s">
        <v>102</v>
      </c>
      <c r="F11" s="1" t="s">
        <v>88</v>
      </c>
      <c r="G11" t="s">
        <v>101</v>
      </c>
      <c r="H11" t="s">
        <v>100</v>
      </c>
    </row>
    <row r="12" spans="1:9" x14ac:dyDescent="0.35">
      <c r="B12">
        <v>3</v>
      </c>
      <c r="C12" t="s">
        <v>194</v>
      </c>
      <c r="D12" t="s">
        <v>179</v>
      </c>
      <c r="E12" t="s">
        <v>32</v>
      </c>
      <c r="F12" t="s">
        <v>16</v>
      </c>
      <c r="G12" t="s">
        <v>179</v>
      </c>
      <c r="H12" t="s">
        <v>180</v>
      </c>
      <c r="I12" t="s">
        <v>181</v>
      </c>
    </row>
    <row r="13" spans="1:9" x14ac:dyDescent="0.35">
      <c r="B13">
        <v>1</v>
      </c>
      <c r="C13" t="s">
        <v>234</v>
      </c>
      <c r="D13" t="s">
        <v>239</v>
      </c>
      <c r="E13" t="s">
        <v>238</v>
      </c>
      <c r="F13" s="1" t="s">
        <v>237</v>
      </c>
      <c r="G13" t="s">
        <v>236</v>
      </c>
      <c r="H13" t="s">
        <v>235</v>
      </c>
    </row>
    <row r="14" spans="1:9" x14ac:dyDescent="0.35">
      <c r="B14">
        <v>1</v>
      </c>
      <c r="C14" t="s">
        <v>130</v>
      </c>
      <c r="D14" t="s">
        <v>96</v>
      </c>
      <c r="E14" t="s">
        <v>242</v>
      </c>
      <c r="F14" s="1" t="s">
        <v>97</v>
      </c>
      <c r="G14" t="s">
        <v>240</v>
      </c>
      <c r="H14" s="1" t="s">
        <v>241</v>
      </c>
    </row>
    <row r="15" spans="1:9" x14ac:dyDescent="0.35">
      <c r="B15">
        <v>1</v>
      </c>
      <c r="C15" t="s">
        <v>195</v>
      </c>
      <c r="D15" t="s">
        <v>93</v>
      </c>
      <c r="E15" t="s">
        <v>94</v>
      </c>
      <c r="F15" s="1" t="s">
        <v>95</v>
      </c>
      <c r="G15" t="s">
        <v>174</v>
      </c>
      <c r="H15" t="s">
        <v>175</v>
      </c>
    </row>
    <row r="16" spans="1:9" x14ac:dyDescent="0.35">
      <c r="B16">
        <v>1</v>
      </c>
      <c r="C16" t="s">
        <v>196</v>
      </c>
      <c r="D16" t="s">
        <v>200</v>
      </c>
      <c r="E16" t="s">
        <v>199</v>
      </c>
      <c r="F16" s="1" t="s">
        <v>95</v>
      </c>
      <c r="G16" t="s">
        <v>198</v>
      </c>
      <c r="H16" t="s">
        <v>197</v>
      </c>
    </row>
    <row r="17" spans="1:9" x14ac:dyDescent="0.35">
      <c r="B17">
        <v>2</v>
      </c>
      <c r="C17" t="s">
        <v>202</v>
      </c>
      <c r="D17" t="s">
        <v>211</v>
      </c>
      <c r="E17" s="1" t="s">
        <v>210</v>
      </c>
      <c r="F17" s="1" t="s">
        <v>118</v>
      </c>
      <c r="G17" s="1" t="s">
        <v>209</v>
      </c>
      <c r="H17" s="1" t="s">
        <v>208</v>
      </c>
    </row>
    <row r="18" spans="1:9" x14ac:dyDescent="0.35">
      <c r="B18">
        <v>2</v>
      </c>
      <c r="C18" t="s">
        <v>203</v>
      </c>
      <c r="D18" t="s">
        <v>204</v>
      </c>
      <c r="E18" t="s">
        <v>207</v>
      </c>
      <c r="F18" s="1" t="s">
        <v>95</v>
      </c>
      <c r="G18" s="1" t="s">
        <v>206</v>
      </c>
      <c r="H18" s="1" t="s">
        <v>205</v>
      </c>
    </row>
    <row r="19" spans="1:9" x14ac:dyDescent="0.35">
      <c r="B19">
        <v>1</v>
      </c>
      <c r="C19" t="s">
        <v>117</v>
      </c>
      <c r="D19" t="s">
        <v>123</v>
      </c>
      <c r="E19" t="s">
        <v>120</v>
      </c>
      <c r="F19" s="1" t="s">
        <v>121</v>
      </c>
      <c r="G19" t="s">
        <v>119</v>
      </c>
      <c r="H19" s="1" t="s">
        <v>122</v>
      </c>
    </row>
    <row r="20" spans="1:9" x14ac:dyDescent="0.35">
      <c r="B20">
        <v>2</v>
      </c>
      <c r="C20" t="s">
        <v>107</v>
      </c>
      <c r="D20" t="s">
        <v>109</v>
      </c>
      <c r="E20" s="1" t="s">
        <v>213</v>
      </c>
      <c r="G20" t="s">
        <v>114</v>
      </c>
      <c r="H20" s="1" t="s">
        <v>212</v>
      </c>
      <c r="I20" t="s">
        <v>115</v>
      </c>
    </row>
    <row r="21" spans="1:9" x14ac:dyDescent="0.35">
      <c r="B21">
        <v>1</v>
      </c>
      <c r="C21" t="s">
        <v>106</v>
      </c>
      <c r="D21" t="s">
        <v>108</v>
      </c>
      <c r="E21" t="s">
        <v>113</v>
      </c>
      <c r="F21" s="1" t="s">
        <v>112</v>
      </c>
      <c r="G21" t="s">
        <v>111</v>
      </c>
      <c r="H21" t="s">
        <v>110</v>
      </c>
    </row>
    <row r="22" spans="1:9" x14ac:dyDescent="0.35">
      <c r="B22">
        <v>5</v>
      </c>
      <c r="C22" t="s">
        <v>201</v>
      </c>
      <c r="D22" t="s">
        <v>157</v>
      </c>
      <c r="E22" t="s">
        <v>160</v>
      </c>
      <c r="F22" s="1"/>
      <c r="G22" t="s">
        <v>159</v>
      </c>
      <c r="H22" s="1" t="s">
        <v>158</v>
      </c>
    </row>
    <row r="23" spans="1:9" x14ac:dyDescent="0.35">
      <c r="B23">
        <v>3</v>
      </c>
      <c r="C23" t="s">
        <v>219</v>
      </c>
      <c r="D23" t="s">
        <v>155</v>
      </c>
      <c r="E23" t="s">
        <v>156</v>
      </c>
      <c r="F23" s="1"/>
    </row>
    <row r="24" spans="1:9" x14ac:dyDescent="0.35">
      <c r="B24">
        <v>1</v>
      </c>
      <c r="C24" t="s">
        <v>220</v>
      </c>
      <c r="D24" t="s">
        <v>124</v>
      </c>
      <c r="E24" t="s">
        <v>232</v>
      </c>
      <c r="F24" t="s">
        <v>52</v>
      </c>
      <c r="G24" t="s">
        <v>233</v>
      </c>
      <c r="H24" t="s">
        <v>231</v>
      </c>
    </row>
    <row r="25" spans="1:9" x14ac:dyDescent="0.35">
      <c r="B25">
        <v>1</v>
      </c>
      <c r="C25" t="s">
        <v>221</v>
      </c>
      <c r="D25" t="s">
        <v>126</v>
      </c>
      <c r="E25" t="s">
        <v>226</v>
      </c>
      <c r="F25" s="1" t="s">
        <v>20</v>
      </c>
      <c r="G25" s="2" t="s">
        <v>225</v>
      </c>
      <c r="H25" t="s">
        <v>224</v>
      </c>
    </row>
    <row r="26" spans="1:9" x14ac:dyDescent="0.35">
      <c r="B26">
        <v>1</v>
      </c>
      <c r="C26" t="s">
        <v>222</v>
      </c>
      <c r="D26" t="s">
        <v>223</v>
      </c>
      <c r="E26" t="s">
        <v>229</v>
      </c>
      <c r="F26" s="1" t="s">
        <v>20</v>
      </c>
      <c r="G26" s="6" t="s">
        <v>227</v>
      </c>
      <c r="H26" t="s">
        <v>228</v>
      </c>
    </row>
    <row r="27" spans="1:9" x14ac:dyDescent="0.35">
      <c r="A27" t="s">
        <v>128</v>
      </c>
    </row>
    <row r="28" spans="1:9" x14ac:dyDescent="0.35">
      <c r="B28">
        <v>1</v>
      </c>
      <c r="C28" t="s">
        <v>131</v>
      </c>
      <c r="D28" t="s">
        <v>136</v>
      </c>
      <c r="E28" t="s">
        <v>135</v>
      </c>
    </row>
    <row r="29" spans="1:9" x14ac:dyDescent="0.35">
      <c r="B29">
        <v>1</v>
      </c>
      <c r="C29" t="s">
        <v>132</v>
      </c>
      <c r="D29" t="s">
        <v>138</v>
      </c>
      <c r="E29" t="s">
        <v>137</v>
      </c>
      <c r="F29" t="s">
        <v>230</v>
      </c>
    </row>
    <row r="30" spans="1:9" x14ac:dyDescent="0.35">
      <c r="B30">
        <v>1</v>
      </c>
      <c r="C30" t="s">
        <v>129</v>
      </c>
      <c r="D30" t="s">
        <v>139</v>
      </c>
      <c r="E30" t="s">
        <v>140</v>
      </c>
    </row>
    <row r="31" spans="1:9" x14ac:dyDescent="0.35">
      <c r="B31">
        <v>1</v>
      </c>
      <c r="C31" t="s">
        <v>116</v>
      </c>
      <c r="D31" t="s">
        <v>133</v>
      </c>
      <c r="E31" t="s">
        <v>134</v>
      </c>
    </row>
    <row r="32" spans="1:9" x14ac:dyDescent="0.35">
      <c r="B32">
        <v>1</v>
      </c>
      <c r="C32" t="s">
        <v>218</v>
      </c>
      <c r="D32" t="s">
        <v>217</v>
      </c>
      <c r="E32" t="s">
        <v>214</v>
      </c>
      <c r="G32" t="s">
        <v>216</v>
      </c>
      <c r="H32" t="s">
        <v>215</v>
      </c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DB48-D372-4CC4-8D13-290E4AA02024}">
  <sheetPr>
    <pageSetUpPr fitToPage="1"/>
  </sheetPr>
  <dimension ref="A1:M40"/>
  <sheetViews>
    <sheetView topLeftCell="D19" workbookViewId="0">
      <selection activeCell="G36" sqref="G36"/>
    </sheetView>
  </sheetViews>
  <sheetFormatPr defaultRowHeight="14.5" x14ac:dyDescent="0.35"/>
  <cols>
    <col min="1" max="1" width="10.26953125" bestFit="1" customWidth="1"/>
    <col min="2" max="2" width="8.36328125" bestFit="1" customWidth="1"/>
    <col min="5" max="7" width="8.7265625" style="3"/>
    <col min="8" max="8" width="17.7265625" bestFit="1" customWidth="1"/>
    <col min="9" max="9" width="31.7265625" customWidth="1"/>
    <col min="10" max="10" width="20.36328125" customWidth="1"/>
    <col min="11" max="11" width="20.6328125" bestFit="1" customWidth="1"/>
    <col min="12" max="12" width="29" bestFit="1" customWidth="1"/>
    <col min="13" max="13" width="26.90625" bestFit="1" customWidth="1"/>
  </cols>
  <sheetData>
    <row r="1" spans="1:13" x14ac:dyDescent="0.35">
      <c r="B1">
        <v>15</v>
      </c>
      <c r="C1">
        <v>2</v>
      </c>
    </row>
    <row r="2" spans="1:13" x14ac:dyDescent="0.35">
      <c r="B2" t="s">
        <v>141</v>
      </c>
      <c r="C2" t="s">
        <v>142</v>
      </c>
      <c r="D2" t="s">
        <v>144</v>
      </c>
      <c r="E2" s="3" t="s">
        <v>143</v>
      </c>
      <c r="F2" s="3" t="s">
        <v>249</v>
      </c>
      <c r="G2" s="3" t="s">
        <v>166</v>
      </c>
      <c r="H2" t="s">
        <v>3</v>
      </c>
      <c r="I2" t="s">
        <v>5</v>
      </c>
      <c r="J2" t="s">
        <v>7</v>
      </c>
      <c r="K2" t="s">
        <v>28</v>
      </c>
      <c r="L2" t="s">
        <v>6</v>
      </c>
      <c r="M2" t="s">
        <v>4</v>
      </c>
    </row>
    <row r="3" spans="1:13" x14ac:dyDescent="0.35">
      <c r="A3" t="s">
        <v>148</v>
      </c>
      <c r="B3">
        <f>Amp_module_Rev6!B2</f>
        <v>8</v>
      </c>
      <c r="C3">
        <f>0</f>
        <v>0</v>
      </c>
      <c r="D3">
        <f>B3*B$1 + C3*C$1</f>
        <v>120</v>
      </c>
      <c r="E3" s="4">
        <v>115</v>
      </c>
      <c r="F3" s="4">
        <f>IF((D3-E3)&gt;0, D3-E3,"--")</f>
        <v>5</v>
      </c>
      <c r="G3" s="4">
        <v>10</v>
      </c>
      <c r="H3" t="s">
        <v>8</v>
      </c>
      <c r="I3" t="s">
        <v>44</v>
      </c>
      <c r="J3" s="1" t="s">
        <v>37</v>
      </c>
      <c r="K3" t="s">
        <v>43</v>
      </c>
      <c r="L3" t="s">
        <v>42</v>
      </c>
      <c r="M3" s="7" t="s">
        <v>252</v>
      </c>
    </row>
    <row r="4" spans="1:13" x14ac:dyDescent="0.35">
      <c r="B4">
        <f>Amp_module_Rev6!B3</f>
        <v>8</v>
      </c>
      <c r="D4">
        <f t="shared" ref="D4:D33" si="0">B4*B$1 + C4*C$1</f>
        <v>120</v>
      </c>
      <c r="E4" s="4">
        <v>129</v>
      </c>
      <c r="F4" s="4" t="str">
        <f t="shared" ref="F4:F40" si="1">IF((D4-E4)&gt;0, D4-E4,"--")</f>
        <v>--</v>
      </c>
      <c r="G4" s="5" t="s">
        <v>173</v>
      </c>
      <c r="H4" t="s">
        <v>9</v>
      </c>
      <c r="I4" t="s">
        <v>39</v>
      </c>
      <c r="J4" s="1" t="s">
        <v>37</v>
      </c>
      <c r="K4" t="s">
        <v>36</v>
      </c>
      <c r="L4" t="s">
        <v>38</v>
      </c>
      <c r="M4" t="s">
        <v>250</v>
      </c>
    </row>
    <row r="5" spans="1:13" x14ac:dyDescent="0.35">
      <c r="B5">
        <f>Amp_module_Rev6!B4</f>
        <v>10</v>
      </c>
      <c r="C5">
        <f>Line_Array_1467!B3</f>
        <v>14</v>
      </c>
      <c r="D5">
        <f t="shared" si="0"/>
        <v>178</v>
      </c>
      <c r="E5" s="4">
        <v>53</v>
      </c>
      <c r="F5" s="4">
        <f t="shared" si="1"/>
        <v>125</v>
      </c>
      <c r="G5" s="4">
        <v>130</v>
      </c>
      <c r="H5" t="s">
        <v>10</v>
      </c>
      <c r="I5" t="s">
        <v>78</v>
      </c>
      <c r="J5" s="1" t="s">
        <v>16</v>
      </c>
      <c r="K5" t="s">
        <v>77</v>
      </c>
      <c r="L5" t="s">
        <v>80</v>
      </c>
      <c r="M5" t="s">
        <v>41</v>
      </c>
    </row>
    <row r="6" spans="1:13" x14ac:dyDescent="0.35">
      <c r="B6">
        <f>Amp_module_Rev6!B5</f>
        <v>6</v>
      </c>
      <c r="C6">
        <f>Line_Array_1467!B4</f>
        <v>4</v>
      </c>
      <c r="D6">
        <f t="shared" si="0"/>
        <v>98</v>
      </c>
      <c r="E6" s="4">
        <v>60</v>
      </c>
      <c r="F6" s="4">
        <f t="shared" si="1"/>
        <v>38</v>
      </c>
      <c r="G6" s="4">
        <v>50</v>
      </c>
      <c r="H6" t="s">
        <v>11</v>
      </c>
      <c r="I6" t="s">
        <v>48</v>
      </c>
      <c r="J6" s="1" t="s">
        <v>37</v>
      </c>
      <c r="K6" t="s">
        <v>46</v>
      </c>
      <c r="L6" t="s">
        <v>47</v>
      </c>
      <c r="M6" t="s">
        <v>49</v>
      </c>
    </row>
    <row r="7" spans="1:13" x14ac:dyDescent="0.35">
      <c r="B7">
        <f>Amp_module_Rev6!B6</f>
        <v>2</v>
      </c>
      <c r="C7">
        <f>Line_Array_1467!B6</f>
        <v>3</v>
      </c>
      <c r="D7">
        <f t="shared" si="0"/>
        <v>36</v>
      </c>
      <c r="E7" s="4">
        <v>25</v>
      </c>
      <c r="F7" s="4">
        <f t="shared" si="1"/>
        <v>11</v>
      </c>
      <c r="G7" s="4">
        <v>20</v>
      </c>
      <c r="H7" t="s">
        <v>81</v>
      </c>
      <c r="I7" s="1" t="s">
        <v>245</v>
      </c>
      <c r="J7" s="1" t="s">
        <v>37</v>
      </c>
      <c r="K7" s="1" t="s">
        <v>246</v>
      </c>
      <c r="L7" t="s">
        <v>244</v>
      </c>
      <c r="M7" t="s">
        <v>35</v>
      </c>
    </row>
    <row r="8" spans="1:13" x14ac:dyDescent="0.35">
      <c r="C8">
        <f>Line_Array_1467!B5</f>
        <v>2</v>
      </c>
      <c r="D8">
        <f t="shared" si="0"/>
        <v>4</v>
      </c>
      <c r="E8" s="4"/>
      <c r="F8" s="4">
        <f t="shared" si="1"/>
        <v>4</v>
      </c>
      <c r="G8" s="4">
        <v>4</v>
      </c>
      <c r="H8" t="s">
        <v>61</v>
      </c>
      <c r="I8" t="s">
        <v>190</v>
      </c>
      <c r="J8" s="1" t="s">
        <v>191</v>
      </c>
      <c r="K8" t="s">
        <v>192</v>
      </c>
      <c r="L8" t="s">
        <v>189</v>
      </c>
      <c r="M8" t="s">
        <v>193</v>
      </c>
    </row>
    <row r="9" spans="1:13" x14ac:dyDescent="0.35">
      <c r="C9">
        <f>Line_Array_1467!B7</f>
        <v>1</v>
      </c>
      <c r="D9">
        <f t="shared" si="0"/>
        <v>2</v>
      </c>
      <c r="E9" s="4"/>
      <c r="F9" s="4">
        <f t="shared" si="1"/>
        <v>2</v>
      </c>
      <c r="G9" s="4">
        <v>2</v>
      </c>
      <c r="H9" t="s">
        <v>85</v>
      </c>
      <c r="I9" t="s">
        <v>84</v>
      </c>
      <c r="J9" t="s">
        <v>13</v>
      </c>
      <c r="K9" t="s">
        <v>83</v>
      </c>
      <c r="L9" t="s">
        <v>82</v>
      </c>
    </row>
    <row r="10" spans="1:13" x14ac:dyDescent="0.35">
      <c r="A10" t="s">
        <v>149</v>
      </c>
      <c r="B10">
        <f>Amp_module_Rev6!B7</f>
        <v>8</v>
      </c>
      <c r="D10">
        <f t="shared" si="0"/>
        <v>120</v>
      </c>
      <c r="E10" s="4">
        <v>150</v>
      </c>
      <c r="F10" s="4" t="str">
        <f t="shared" si="1"/>
        <v>--</v>
      </c>
      <c r="G10" s="5" t="s">
        <v>173</v>
      </c>
      <c r="H10" t="s">
        <v>59</v>
      </c>
      <c r="I10" t="s">
        <v>56</v>
      </c>
      <c r="J10" t="s">
        <v>57</v>
      </c>
      <c r="K10" t="s">
        <v>55</v>
      </c>
      <c r="L10" t="s">
        <v>55</v>
      </c>
      <c r="M10" t="s">
        <v>251</v>
      </c>
    </row>
    <row r="11" spans="1:13" x14ac:dyDescent="0.35">
      <c r="C11">
        <f>Line_Array_1467!B8</f>
        <v>16</v>
      </c>
      <c r="D11">
        <f t="shared" si="0"/>
        <v>32</v>
      </c>
      <c r="E11" s="4">
        <v>32</v>
      </c>
      <c r="F11" s="4" t="str">
        <f t="shared" si="1"/>
        <v>--</v>
      </c>
      <c r="G11" s="5" t="s">
        <v>173</v>
      </c>
      <c r="H11" t="s">
        <v>145</v>
      </c>
      <c r="I11" t="s">
        <v>87</v>
      </c>
      <c r="J11" s="1" t="s">
        <v>88</v>
      </c>
      <c r="K11" t="s">
        <v>89</v>
      </c>
      <c r="L11" t="s">
        <v>86</v>
      </c>
    </row>
    <row r="12" spans="1:13" x14ac:dyDescent="0.35">
      <c r="C12">
        <f>Line_Array_1467!B9</f>
        <v>16</v>
      </c>
      <c r="D12">
        <f t="shared" si="0"/>
        <v>32</v>
      </c>
      <c r="E12" s="4">
        <v>38</v>
      </c>
      <c r="F12" s="4" t="str">
        <f t="shared" si="1"/>
        <v>--</v>
      </c>
      <c r="G12" s="5" t="s">
        <v>173</v>
      </c>
      <c r="H12" t="s">
        <v>146</v>
      </c>
      <c r="I12" t="s">
        <v>92</v>
      </c>
      <c r="J12" s="1" t="s">
        <v>88</v>
      </c>
      <c r="K12" t="s">
        <v>91</v>
      </c>
      <c r="L12" t="s">
        <v>90</v>
      </c>
    </row>
    <row r="13" spans="1:13" x14ac:dyDescent="0.35">
      <c r="C13">
        <f>Line_Array_1467!B10</f>
        <v>1</v>
      </c>
      <c r="D13">
        <f t="shared" si="0"/>
        <v>2</v>
      </c>
      <c r="E13" s="4">
        <v>8</v>
      </c>
      <c r="F13" s="4" t="str">
        <f t="shared" si="1"/>
        <v>--</v>
      </c>
      <c r="G13" s="5" t="s">
        <v>173</v>
      </c>
      <c r="H13" t="s">
        <v>98</v>
      </c>
      <c r="I13" t="s">
        <v>103</v>
      </c>
      <c r="J13" s="1" t="s">
        <v>88</v>
      </c>
      <c r="K13" t="s">
        <v>104</v>
      </c>
      <c r="L13" t="s">
        <v>105</v>
      </c>
    </row>
    <row r="14" spans="1:13" x14ac:dyDescent="0.35">
      <c r="C14">
        <f>Line_Array_1467!B11</f>
        <v>3</v>
      </c>
      <c r="D14">
        <f t="shared" si="0"/>
        <v>6</v>
      </c>
      <c r="E14" s="4">
        <v>4</v>
      </c>
      <c r="F14" s="4">
        <f t="shared" si="1"/>
        <v>2</v>
      </c>
      <c r="G14" s="4"/>
      <c r="H14" t="s">
        <v>99</v>
      </c>
      <c r="I14" t="s">
        <v>102</v>
      </c>
      <c r="J14" s="1" t="s">
        <v>88</v>
      </c>
      <c r="K14" t="s">
        <v>101</v>
      </c>
      <c r="L14" t="s">
        <v>100</v>
      </c>
      <c r="M14" t="s">
        <v>254</v>
      </c>
    </row>
    <row r="15" spans="1:13" x14ac:dyDescent="0.35">
      <c r="A15" t="s">
        <v>150</v>
      </c>
      <c r="B15">
        <f>Amp_module_Rev6!B8</f>
        <v>2</v>
      </c>
      <c r="D15">
        <f t="shared" si="0"/>
        <v>30</v>
      </c>
      <c r="E15" s="4">
        <v>30</v>
      </c>
      <c r="F15" s="4" t="str">
        <f t="shared" si="1"/>
        <v>--</v>
      </c>
      <c r="G15" s="5" t="s">
        <v>173</v>
      </c>
      <c r="H15" t="s">
        <v>169</v>
      </c>
      <c r="I15" t="s">
        <v>171</v>
      </c>
      <c r="J15" s="1" t="s">
        <v>172</v>
      </c>
      <c r="K15" t="s">
        <v>29</v>
      </c>
      <c r="L15" t="s">
        <v>170</v>
      </c>
    </row>
    <row r="16" spans="1:13" x14ac:dyDescent="0.35">
      <c r="C16">
        <f>Line_Array_1467!B15</f>
        <v>1</v>
      </c>
      <c r="D16">
        <f t="shared" si="0"/>
        <v>2</v>
      </c>
      <c r="E16" s="4">
        <v>3</v>
      </c>
      <c r="F16" s="4" t="str">
        <f t="shared" si="1"/>
        <v>--</v>
      </c>
      <c r="G16" s="5" t="s">
        <v>173</v>
      </c>
      <c r="H16" t="s">
        <v>253</v>
      </c>
      <c r="I16" t="s">
        <v>94</v>
      </c>
      <c r="J16" s="1" t="s">
        <v>95</v>
      </c>
      <c r="K16" t="s">
        <v>174</v>
      </c>
      <c r="L16" t="s">
        <v>175</v>
      </c>
    </row>
    <row r="17" spans="1:13" x14ac:dyDescent="0.35">
      <c r="C17">
        <f>Line_Array_1467!B16</f>
        <v>1</v>
      </c>
      <c r="D17">
        <f t="shared" ref="D17" si="2">B17*B$1 + C17*C$1</f>
        <v>2</v>
      </c>
      <c r="E17" s="4">
        <v>3</v>
      </c>
      <c r="F17" s="4" t="str">
        <f t="shared" si="1"/>
        <v>--</v>
      </c>
      <c r="G17" s="5" t="s">
        <v>173</v>
      </c>
      <c r="H17" t="s">
        <v>200</v>
      </c>
      <c r="I17" t="s">
        <v>199</v>
      </c>
      <c r="J17" s="1" t="s">
        <v>95</v>
      </c>
      <c r="K17" t="s">
        <v>198</v>
      </c>
      <c r="L17" t="s">
        <v>197</v>
      </c>
    </row>
    <row r="18" spans="1:13" x14ac:dyDescent="0.35">
      <c r="C18">
        <f>Line_Array_1467!B14</f>
        <v>1</v>
      </c>
      <c r="D18">
        <f t="shared" si="0"/>
        <v>2</v>
      </c>
      <c r="E18" s="4">
        <v>3</v>
      </c>
      <c r="F18" s="4" t="str">
        <f t="shared" si="1"/>
        <v>--</v>
      </c>
      <c r="G18" s="5" t="s">
        <v>173</v>
      </c>
      <c r="H18" t="s">
        <v>96</v>
      </c>
      <c r="I18" t="s">
        <v>242</v>
      </c>
      <c r="J18" s="1" t="s">
        <v>97</v>
      </c>
      <c r="K18" t="s">
        <v>240</v>
      </c>
      <c r="L18" s="1" t="s">
        <v>241</v>
      </c>
    </row>
    <row r="19" spans="1:13" x14ac:dyDescent="0.35">
      <c r="C19">
        <f>Line_Array_1467!B13</f>
        <v>1</v>
      </c>
      <c r="D19">
        <f t="shared" ref="D19" si="3">B19*B$1 + C19*C$1</f>
        <v>2</v>
      </c>
      <c r="E19" s="4"/>
      <c r="F19" s="4">
        <f t="shared" si="1"/>
        <v>2</v>
      </c>
      <c r="G19" s="4">
        <v>2</v>
      </c>
      <c r="H19" t="s">
        <v>239</v>
      </c>
      <c r="I19" t="s">
        <v>238</v>
      </c>
      <c r="J19" s="1" t="s">
        <v>237</v>
      </c>
      <c r="K19" t="s">
        <v>236</v>
      </c>
      <c r="L19" t="s">
        <v>235</v>
      </c>
    </row>
    <row r="20" spans="1:13" x14ac:dyDescent="0.35">
      <c r="C20">
        <f>Line_Array_1467!B17</f>
        <v>2</v>
      </c>
      <c r="D20">
        <f t="shared" si="0"/>
        <v>4</v>
      </c>
      <c r="E20" s="4"/>
      <c r="F20" s="4">
        <f t="shared" si="1"/>
        <v>4</v>
      </c>
      <c r="G20" s="4">
        <v>4</v>
      </c>
      <c r="H20" t="s">
        <v>211</v>
      </c>
      <c r="I20" s="1" t="s">
        <v>210</v>
      </c>
      <c r="J20" s="1" t="s">
        <v>118</v>
      </c>
      <c r="K20" s="1" t="s">
        <v>209</v>
      </c>
      <c r="L20" s="1" t="s">
        <v>208</v>
      </c>
    </row>
    <row r="21" spans="1:13" x14ac:dyDescent="0.35">
      <c r="C21">
        <f>Line_Array_1467!B19</f>
        <v>1</v>
      </c>
      <c r="D21">
        <f t="shared" si="0"/>
        <v>2</v>
      </c>
      <c r="E21" s="4"/>
      <c r="F21" s="4">
        <f t="shared" si="1"/>
        <v>2</v>
      </c>
      <c r="G21" s="4">
        <v>2</v>
      </c>
      <c r="H21" t="s">
        <v>123</v>
      </c>
      <c r="I21" t="s">
        <v>120</v>
      </c>
      <c r="J21" s="1" t="s">
        <v>121</v>
      </c>
      <c r="K21" t="s">
        <v>119</v>
      </c>
      <c r="L21" s="1" t="s">
        <v>122</v>
      </c>
      <c r="M21" t="s">
        <v>255</v>
      </c>
    </row>
    <row r="22" spans="1:13" x14ac:dyDescent="0.35">
      <c r="C22">
        <f>Line_Array_1467!B18</f>
        <v>2</v>
      </c>
      <c r="D22">
        <f t="shared" ref="D22" si="4">B22*B$1 + C22*C$1</f>
        <v>4</v>
      </c>
      <c r="E22" s="4">
        <v>6</v>
      </c>
      <c r="F22" s="4" t="str">
        <f t="shared" si="1"/>
        <v>--</v>
      </c>
      <c r="G22" s="5" t="s">
        <v>173</v>
      </c>
      <c r="H22" t="s">
        <v>204</v>
      </c>
      <c r="I22" t="s">
        <v>207</v>
      </c>
      <c r="J22" s="1" t="s">
        <v>95</v>
      </c>
      <c r="K22" s="1" t="s">
        <v>206</v>
      </c>
      <c r="L22" s="1" t="s">
        <v>205</v>
      </c>
    </row>
    <row r="23" spans="1:13" x14ac:dyDescent="0.35">
      <c r="C23">
        <f>Line_Array_1467!B20</f>
        <v>2</v>
      </c>
      <c r="D23">
        <f t="shared" si="0"/>
        <v>4</v>
      </c>
      <c r="E23" s="4">
        <v>6</v>
      </c>
      <c r="F23" s="4" t="str">
        <f t="shared" si="1"/>
        <v>--</v>
      </c>
      <c r="G23" s="5" t="s">
        <v>173</v>
      </c>
      <c r="H23" t="s">
        <v>109</v>
      </c>
      <c r="I23" s="1" t="s">
        <v>213</v>
      </c>
      <c r="K23" t="s">
        <v>114</v>
      </c>
      <c r="L23" s="1" t="s">
        <v>212</v>
      </c>
      <c r="M23" t="s">
        <v>115</v>
      </c>
    </row>
    <row r="24" spans="1:13" x14ac:dyDescent="0.35">
      <c r="C24">
        <f>Line_Array_1467!B21</f>
        <v>1</v>
      </c>
      <c r="D24">
        <f t="shared" si="0"/>
        <v>2</v>
      </c>
      <c r="E24" s="4"/>
      <c r="F24" s="4">
        <f t="shared" si="1"/>
        <v>2</v>
      </c>
      <c r="G24" s="4">
        <v>4</v>
      </c>
      <c r="H24" t="s">
        <v>108</v>
      </c>
      <c r="I24" t="s">
        <v>113</v>
      </c>
      <c r="J24" s="1" t="s">
        <v>112</v>
      </c>
      <c r="K24" t="s">
        <v>111</v>
      </c>
      <c r="L24" t="s">
        <v>110</v>
      </c>
    </row>
    <row r="25" spans="1:13" x14ac:dyDescent="0.35">
      <c r="A25" t="s">
        <v>151</v>
      </c>
      <c r="B25">
        <f>Amp_module_Rev6!B9</f>
        <v>8</v>
      </c>
      <c r="C25">
        <f>Line_Array_1467!B12</f>
        <v>3</v>
      </c>
      <c r="D25">
        <f t="shared" si="0"/>
        <v>126</v>
      </c>
      <c r="E25" s="4">
        <v>48</v>
      </c>
      <c r="F25" s="4">
        <f t="shared" si="1"/>
        <v>78</v>
      </c>
      <c r="G25" s="4">
        <v>100</v>
      </c>
      <c r="H25" t="s">
        <v>179</v>
      </c>
      <c r="I25" t="s">
        <v>32</v>
      </c>
      <c r="J25" t="s">
        <v>16</v>
      </c>
      <c r="K25" t="s">
        <v>179</v>
      </c>
      <c r="L25" t="s">
        <v>180</v>
      </c>
      <c r="M25" t="s">
        <v>181</v>
      </c>
    </row>
    <row r="26" spans="1:13" x14ac:dyDescent="0.35">
      <c r="B26">
        <f>Amp_module_Rev6!B10</f>
        <v>3</v>
      </c>
      <c r="D26">
        <f t="shared" si="0"/>
        <v>45</v>
      </c>
      <c r="E26" s="4">
        <v>22</v>
      </c>
      <c r="F26" s="4">
        <f t="shared" si="1"/>
        <v>23</v>
      </c>
      <c r="G26" s="4">
        <v>25</v>
      </c>
      <c r="H26" t="s">
        <v>147</v>
      </c>
      <c r="I26" t="s">
        <v>33</v>
      </c>
      <c r="J26" t="s">
        <v>20</v>
      </c>
      <c r="K26" t="s">
        <v>21</v>
      </c>
      <c r="L26" t="s">
        <v>19</v>
      </c>
      <c r="M26" t="s">
        <v>18</v>
      </c>
    </row>
    <row r="27" spans="1:13" x14ac:dyDescent="0.35">
      <c r="A27" t="s">
        <v>152</v>
      </c>
      <c r="B27">
        <f>Amp_module_Rev6!B11</f>
        <v>1</v>
      </c>
      <c r="D27">
        <f t="shared" si="0"/>
        <v>15</v>
      </c>
      <c r="E27" s="4">
        <v>5</v>
      </c>
      <c r="F27" s="4">
        <f t="shared" si="1"/>
        <v>10</v>
      </c>
      <c r="G27" s="4">
        <v>10</v>
      </c>
      <c r="H27" t="s">
        <v>154</v>
      </c>
      <c r="I27" t="s">
        <v>163</v>
      </c>
      <c r="J27" t="s">
        <v>52</v>
      </c>
      <c r="K27" s="1" t="s">
        <v>161</v>
      </c>
      <c r="L27" s="1" t="s">
        <v>162</v>
      </c>
      <c r="M27" t="s">
        <v>54</v>
      </c>
    </row>
    <row r="28" spans="1:13" x14ac:dyDescent="0.35">
      <c r="C28">
        <f>Line_Array_1467!B22</f>
        <v>5</v>
      </c>
      <c r="D28">
        <f t="shared" si="0"/>
        <v>10</v>
      </c>
      <c r="E28" s="4"/>
      <c r="F28" s="4">
        <f t="shared" si="1"/>
        <v>10</v>
      </c>
      <c r="G28" s="4">
        <v>10</v>
      </c>
      <c r="H28" t="s">
        <v>153</v>
      </c>
      <c r="I28" t="s">
        <v>160</v>
      </c>
      <c r="J28" t="s">
        <v>52</v>
      </c>
      <c r="K28" t="s">
        <v>159</v>
      </c>
      <c r="L28" s="1" t="s">
        <v>158</v>
      </c>
    </row>
    <row r="29" spans="1:13" x14ac:dyDescent="0.35">
      <c r="C29">
        <f>Line_Array_1467!B23</f>
        <v>3</v>
      </c>
      <c r="D29">
        <f t="shared" si="0"/>
        <v>6</v>
      </c>
      <c r="E29" s="4">
        <v>6</v>
      </c>
      <c r="F29" s="4" t="str">
        <f t="shared" si="1"/>
        <v>--</v>
      </c>
      <c r="G29" s="5" t="s">
        <v>173</v>
      </c>
      <c r="H29" t="s">
        <v>155</v>
      </c>
      <c r="I29" t="s">
        <v>156</v>
      </c>
      <c r="J29" s="1"/>
    </row>
    <row r="30" spans="1:13" x14ac:dyDescent="0.35">
      <c r="C30">
        <f>Line_Array_1467!B24</f>
        <v>1</v>
      </c>
      <c r="D30">
        <f t="shared" si="0"/>
        <v>2</v>
      </c>
      <c r="E30" s="4">
        <v>5</v>
      </c>
      <c r="F30" s="4" t="str">
        <f t="shared" si="1"/>
        <v>--</v>
      </c>
      <c r="G30" s="5" t="s">
        <v>173</v>
      </c>
      <c r="H30" t="s">
        <v>124</v>
      </c>
      <c r="I30" t="s">
        <v>125</v>
      </c>
      <c r="J30" t="s">
        <v>52</v>
      </c>
      <c r="K30" t="s">
        <v>164</v>
      </c>
      <c r="L30" s="1" t="s">
        <v>165</v>
      </c>
    </row>
    <row r="31" spans="1:13" x14ac:dyDescent="0.35">
      <c r="B31">
        <f>Amp_module_Rev6!B12</f>
        <v>4</v>
      </c>
      <c r="C31">
        <v>0</v>
      </c>
      <c r="D31">
        <f t="shared" si="0"/>
        <v>60</v>
      </c>
      <c r="E31" s="4">
        <v>18</v>
      </c>
      <c r="F31" s="4">
        <f t="shared" si="1"/>
        <v>42</v>
      </c>
      <c r="G31" s="4">
        <v>50</v>
      </c>
      <c r="H31" t="s">
        <v>247</v>
      </c>
      <c r="I31" t="s">
        <v>63</v>
      </c>
      <c r="J31" s="1" t="s">
        <v>127</v>
      </c>
      <c r="K31" s="2" t="s">
        <v>64</v>
      </c>
      <c r="L31" t="s">
        <v>65</v>
      </c>
    </row>
    <row r="32" spans="1:13" x14ac:dyDescent="0.35">
      <c r="B32">
        <f>Amp_module_Rev6!B12</f>
        <v>4</v>
      </c>
      <c r="D32">
        <f t="shared" si="0"/>
        <v>60</v>
      </c>
      <c r="E32" s="4">
        <v>25</v>
      </c>
      <c r="F32" s="4">
        <f t="shared" si="1"/>
        <v>35</v>
      </c>
      <c r="G32" s="4">
        <v>50</v>
      </c>
      <c r="H32" t="s">
        <v>72</v>
      </c>
      <c r="I32" t="s">
        <v>71</v>
      </c>
      <c r="J32" t="s">
        <v>67</v>
      </c>
      <c r="K32" s="2" t="s">
        <v>68</v>
      </c>
      <c r="L32" t="s">
        <v>66</v>
      </c>
    </row>
    <row r="33" spans="1:12" x14ac:dyDescent="0.35">
      <c r="B33">
        <f>Amp_module_Rev6!B14</f>
        <v>8</v>
      </c>
      <c r="D33">
        <f t="shared" si="0"/>
        <v>120</v>
      </c>
      <c r="E33" s="4">
        <v>50</v>
      </c>
      <c r="F33" s="4">
        <f t="shared" si="1"/>
        <v>70</v>
      </c>
      <c r="G33" s="4">
        <v>100</v>
      </c>
      <c r="H33" t="s">
        <v>167</v>
      </c>
      <c r="I33" t="s">
        <v>168</v>
      </c>
      <c r="J33" t="s">
        <v>67</v>
      </c>
      <c r="K33" s="2" t="s">
        <v>74</v>
      </c>
      <c r="L33" t="s">
        <v>73</v>
      </c>
    </row>
    <row r="34" spans="1:12" x14ac:dyDescent="0.35">
      <c r="C34">
        <f>Line_Array_1467!B25</f>
        <v>1</v>
      </c>
      <c r="D34">
        <f t="shared" ref="D34:D40" si="5">B34*B$1 + C34*C$1</f>
        <v>2</v>
      </c>
      <c r="E34" s="4">
        <v>4</v>
      </c>
      <c r="F34" s="4" t="str">
        <f t="shared" si="1"/>
        <v>--</v>
      </c>
      <c r="G34" s="5" t="s">
        <v>173</v>
      </c>
      <c r="H34" t="s">
        <v>126</v>
      </c>
      <c r="I34" t="s">
        <v>226</v>
      </c>
      <c r="J34" s="1" t="s">
        <v>20</v>
      </c>
      <c r="K34" s="2" t="s">
        <v>225</v>
      </c>
      <c r="L34" t="s">
        <v>224</v>
      </c>
    </row>
    <row r="35" spans="1:12" x14ac:dyDescent="0.35">
      <c r="C35">
        <f>Line_Array_1467!B26</f>
        <v>1</v>
      </c>
      <c r="D35">
        <f t="shared" si="5"/>
        <v>2</v>
      </c>
      <c r="E35" s="4">
        <v>4</v>
      </c>
      <c r="F35" s="4" t="str">
        <f t="shared" si="1"/>
        <v>--</v>
      </c>
      <c r="G35" s="5" t="s">
        <v>173</v>
      </c>
      <c r="H35" t="s">
        <v>223</v>
      </c>
      <c r="I35" t="s">
        <v>229</v>
      </c>
      <c r="J35" s="1" t="s">
        <v>20</v>
      </c>
      <c r="K35" s="6" t="s">
        <v>227</v>
      </c>
      <c r="L35" t="s">
        <v>228</v>
      </c>
    </row>
    <row r="36" spans="1:12" x14ac:dyDescent="0.35">
      <c r="A36" t="s">
        <v>128</v>
      </c>
      <c r="C36">
        <f>Line_Array_1467!B28</f>
        <v>1</v>
      </c>
      <c r="D36">
        <f t="shared" si="5"/>
        <v>2</v>
      </c>
      <c r="E36" s="4"/>
      <c r="F36" s="4">
        <f t="shared" si="1"/>
        <v>2</v>
      </c>
      <c r="G36" s="4"/>
      <c r="H36" t="s">
        <v>136</v>
      </c>
      <c r="I36" t="s">
        <v>135</v>
      </c>
    </row>
    <row r="37" spans="1:12" x14ac:dyDescent="0.35">
      <c r="C37">
        <f>Line_Array_1467!B29</f>
        <v>1</v>
      </c>
      <c r="D37">
        <f t="shared" si="5"/>
        <v>2</v>
      </c>
      <c r="E37" s="4"/>
      <c r="F37" s="4">
        <f t="shared" si="1"/>
        <v>2</v>
      </c>
      <c r="G37" s="4"/>
      <c r="H37" t="s">
        <v>138</v>
      </c>
      <c r="I37" t="s">
        <v>137</v>
      </c>
    </row>
    <row r="38" spans="1:12" x14ac:dyDescent="0.35">
      <c r="C38">
        <f>Line_Array_1467!B30</f>
        <v>1</v>
      </c>
      <c r="D38">
        <f t="shared" si="5"/>
        <v>2</v>
      </c>
      <c r="E38" s="4"/>
      <c r="F38" s="4">
        <f t="shared" si="1"/>
        <v>2</v>
      </c>
      <c r="G38" s="4"/>
      <c r="H38" t="s">
        <v>139</v>
      </c>
      <c r="I38" t="s">
        <v>140</v>
      </c>
    </row>
    <row r="39" spans="1:12" x14ac:dyDescent="0.35">
      <c r="C39">
        <f>Line_Array_1467!B31</f>
        <v>1</v>
      </c>
      <c r="D39">
        <f t="shared" si="5"/>
        <v>2</v>
      </c>
      <c r="E39" s="4">
        <v>2</v>
      </c>
      <c r="F39" s="4" t="str">
        <f t="shared" si="1"/>
        <v>--</v>
      </c>
      <c r="G39" s="5" t="s">
        <v>173</v>
      </c>
      <c r="H39" t="s">
        <v>133</v>
      </c>
      <c r="I39" t="s">
        <v>134</v>
      </c>
    </row>
    <row r="40" spans="1:12" x14ac:dyDescent="0.35">
      <c r="C40">
        <f>Line_Array_1467!B32</f>
        <v>1</v>
      </c>
      <c r="D40">
        <f t="shared" si="5"/>
        <v>2</v>
      </c>
      <c r="E40" s="4">
        <v>5</v>
      </c>
      <c r="F40" s="4" t="str">
        <f t="shared" si="1"/>
        <v>--</v>
      </c>
      <c r="G40" s="5" t="s">
        <v>173</v>
      </c>
      <c r="H40" t="s">
        <v>243</v>
      </c>
      <c r="I40" t="s">
        <v>248</v>
      </c>
      <c r="K40" t="s">
        <v>216</v>
      </c>
      <c r="L40" t="s">
        <v>215</v>
      </c>
    </row>
  </sheetData>
  <pageMargins left="0.25" right="0.2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12BE-4C78-4AD1-A51F-24622B6658AB}">
  <dimension ref="A1:J17"/>
  <sheetViews>
    <sheetView tabSelected="1" workbookViewId="0">
      <selection activeCell="B1" sqref="B1:J9"/>
    </sheetView>
  </sheetViews>
  <sheetFormatPr defaultRowHeight="14.5" x14ac:dyDescent="0.35"/>
  <cols>
    <col min="1" max="1" width="23.453125" bestFit="1" customWidth="1"/>
    <col min="2" max="2" width="10.1796875" style="3" bestFit="1" customWidth="1"/>
    <col min="3" max="5" width="8.7265625" style="3"/>
    <col min="7" max="7" width="10.54296875" customWidth="1"/>
    <col min="12" max="12" width="10.90625" customWidth="1"/>
    <col min="17" max="17" width="12.08984375" customWidth="1"/>
  </cols>
  <sheetData>
    <row r="1" spans="1:10" x14ac:dyDescent="0.35">
      <c r="A1" t="s">
        <v>258</v>
      </c>
      <c r="B1" s="3" t="s">
        <v>278</v>
      </c>
      <c r="C1" s="3" t="s">
        <v>276</v>
      </c>
      <c r="D1" s="3" t="s">
        <v>275</v>
      </c>
      <c r="E1" s="3" t="s">
        <v>277</v>
      </c>
      <c r="G1" s="3" t="s">
        <v>278</v>
      </c>
      <c r="H1" s="3" t="s">
        <v>276</v>
      </c>
      <c r="I1" s="3" t="s">
        <v>275</v>
      </c>
      <c r="J1" s="3" t="s">
        <v>277</v>
      </c>
    </row>
    <row r="2" spans="1:10" x14ac:dyDescent="0.35">
      <c r="A2" t="s">
        <v>259</v>
      </c>
      <c r="B2" s="8">
        <v>1</v>
      </c>
      <c r="C2" s="9" t="str">
        <f>MID(A2,3,1)</f>
        <v>0</v>
      </c>
      <c r="D2" s="9" t="str">
        <f>MID(A2,10,1)</f>
        <v>0</v>
      </c>
      <c r="E2" s="10" t="str">
        <f>MID(A2,18,4)</f>
        <v>0x10</v>
      </c>
      <c r="G2" s="8">
        <v>5</v>
      </c>
      <c r="H2" s="9" t="str">
        <f>MID(A10,3,1)</f>
        <v>-</v>
      </c>
      <c r="I2" s="9" t="str">
        <f>MID(A10,10,1)</f>
        <v>0</v>
      </c>
      <c r="J2" s="10" t="str">
        <f>MID(A10,18,4)</f>
        <v>0x18</v>
      </c>
    </row>
    <row r="3" spans="1:10" x14ac:dyDescent="0.35">
      <c r="A3" t="s">
        <v>260</v>
      </c>
      <c r="B3" s="11"/>
      <c r="C3" s="12" t="str">
        <f>MID(A3,3,1)</f>
        <v>0</v>
      </c>
      <c r="D3" s="12" t="str">
        <f t="shared" ref="D3:D17" si="0">MID(A3,10,1)</f>
        <v>1</v>
      </c>
      <c r="E3" s="13" t="str">
        <f t="shared" ref="E3:E17" si="1">MID(A3,18,4)</f>
        <v>0x11</v>
      </c>
      <c r="G3" s="11"/>
      <c r="H3" s="12" t="str">
        <f>MID(A11,3,1)</f>
        <v>-</v>
      </c>
      <c r="I3" s="12" t="str">
        <f>MID(A11,10,1)</f>
        <v>1</v>
      </c>
      <c r="J3" s="13" t="str">
        <f>MID(A11,18,4)</f>
        <v>0x19</v>
      </c>
    </row>
    <row r="4" spans="1:10" x14ac:dyDescent="0.35">
      <c r="A4" t="s">
        <v>261</v>
      </c>
      <c r="B4" s="8">
        <v>2</v>
      </c>
      <c r="C4" s="9" t="str">
        <f>MID(A4,3,1)</f>
        <v>1</v>
      </c>
      <c r="D4" s="9" t="str">
        <f t="shared" si="0"/>
        <v>0</v>
      </c>
      <c r="E4" s="10" t="str">
        <f t="shared" si="1"/>
        <v>0x12</v>
      </c>
      <c r="G4" s="8">
        <v>6</v>
      </c>
      <c r="H4" s="9" t="str">
        <f>MID(A12,3,1)</f>
        <v>+</v>
      </c>
      <c r="I4" s="9" t="str">
        <f>MID(A12,10,1)</f>
        <v>0</v>
      </c>
      <c r="J4" s="10" t="str">
        <f>MID(A12,18,4)</f>
        <v>0x1A</v>
      </c>
    </row>
    <row r="5" spans="1:10" x14ac:dyDescent="0.35">
      <c r="A5" t="s">
        <v>262</v>
      </c>
      <c r="B5" s="11"/>
      <c r="C5" s="12" t="str">
        <f>MID(A5,3,1)</f>
        <v>1</v>
      </c>
      <c r="D5" s="12" t="str">
        <f t="shared" si="0"/>
        <v>1</v>
      </c>
      <c r="E5" s="13" t="str">
        <f t="shared" si="1"/>
        <v>0x13</v>
      </c>
      <c r="G5" s="11"/>
      <c r="H5" s="12" t="str">
        <f>MID(A13,3,1)</f>
        <v>+</v>
      </c>
      <c r="I5" s="12" t="str">
        <f>MID(A13,10,1)</f>
        <v>1</v>
      </c>
      <c r="J5" s="13" t="str">
        <f>MID(A13,18,4)</f>
        <v>0x1B</v>
      </c>
    </row>
    <row r="6" spans="1:10" x14ac:dyDescent="0.35">
      <c r="A6" t="s">
        <v>263</v>
      </c>
      <c r="B6" s="8">
        <v>3</v>
      </c>
      <c r="C6" s="9" t="str">
        <f>MID(A6,3,1)</f>
        <v>0</v>
      </c>
      <c r="D6" s="9" t="str">
        <f t="shared" si="0"/>
        <v>-</v>
      </c>
      <c r="E6" s="10" t="str">
        <f t="shared" si="1"/>
        <v>0x14</v>
      </c>
      <c r="G6" s="8">
        <v>7</v>
      </c>
      <c r="H6" s="9" t="str">
        <f>MID(A14,3,1)</f>
        <v>-</v>
      </c>
      <c r="I6" s="9" t="str">
        <f>MID(A14,10,1)</f>
        <v>-</v>
      </c>
      <c r="J6" s="10" t="str">
        <f>MID(A14,18,4)</f>
        <v>0x1C</v>
      </c>
    </row>
    <row r="7" spans="1:10" x14ac:dyDescent="0.35">
      <c r="A7" t="s">
        <v>264</v>
      </c>
      <c r="B7" s="11"/>
      <c r="C7" s="12" t="str">
        <f>MID(A7,3,1)</f>
        <v>0</v>
      </c>
      <c r="D7" s="12" t="str">
        <f t="shared" si="0"/>
        <v>+</v>
      </c>
      <c r="E7" s="13" t="str">
        <f t="shared" si="1"/>
        <v>0x15</v>
      </c>
      <c r="G7" s="11"/>
      <c r="H7" s="12" t="str">
        <f>MID(A15,3,1)</f>
        <v>-</v>
      </c>
      <c r="I7" s="12" t="str">
        <f>MID(A15,10,1)</f>
        <v>+</v>
      </c>
      <c r="J7" s="13" t="str">
        <f>MID(A15,18,4)</f>
        <v>0x1D</v>
      </c>
    </row>
    <row r="8" spans="1:10" x14ac:dyDescent="0.35">
      <c r="A8" t="s">
        <v>265</v>
      </c>
      <c r="B8" s="8">
        <v>4</v>
      </c>
      <c r="C8" s="9" t="str">
        <f>MID(A8,3,1)</f>
        <v>1</v>
      </c>
      <c r="D8" s="9" t="str">
        <f t="shared" si="0"/>
        <v>-</v>
      </c>
      <c r="E8" s="10" t="str">
        <f t="shared" si="1"/>
        <v>0x16</v>
      </c>
      <c r="G8" s="8">
        <v>8</v>
      </c>
      <c r="H8" s="9" t="str">
        <f>MID(A16,3,1)</f>
        <v>+</v>
      </c>
      <c r="I8" s="9" t="str">
        <f>MID(A16,10,1)</f>
        <v>-</v>
      </c>
      <c r="J8" s="10" t="str">
        <f>MID(A16,18,4)</f>
        <v>0x1E</v>
      </c>
    </row>
    <row r="9" spans="1:10" x14ac:dyDescent="0.35">
      <c r="A9" t="s">
        <v>266</v>
      </c>
      <c r="B9" s="11"/>
      <c r="C9" s="12" t="str">
        <f>MID(A9,3,1)</f>
        <v>1</v>
      </c>
      <c r="D9" s="12" t="str">
        <f t="shared" si="0"/>
        <v>+</v>
      </c>
      <c r="E9" s="13" t="str">
        <f t="shared" si="1"/>
        <v>0x17</v>
      </c>
      <c r="G9" s="11"/>
      <c r="H9" s="12" t="str">
        <f>MID(A17,3,1)</f>
        <v>+</v>
      </c>
      <c r="I9" s="12" t="str">
        <f>MID(A17,10,1)</f>
        <v>+</v>
      </c>
      <c r="J9" s="13" t="str">
        <f>MID(A17,18,4)</f>
        <v>0x1F</v>
      </c>
    </row>
    <row r="10" spans="1:10" x14ac:dyDescent="0.35">
      <c r="A10" t="s">
        <v>267</v>
      </c>
    </row>
    <row r="11" spans="1:10" x14ac:dyDescent="0.35">
      <c r="A11" t="s">
        <v>268</v>
      </c>
    </row>
    <row r="12" spans="1:10" x14ac:dyDescent="0.35">
      <c r="A12" t="s">
        <v>269</v>
      </c>
    </row>
    <row r="13" spans="1:10" x14ac:dyDescent="0.35">
      <c r="A13" t="s">
        <v>270</v>
      </c>
    </row>
    <row r="14" spans="1:10" x14ac:dyDescent="0.35">
      <c r="A14" t="s">
        <v>271</v>
      </c>
    </row>
    <row r="15" spans="1:10" x14ac:dyDescent="0.35">
      <c r="A15" t="s">
        <v>272</v>
      </c>
    </row>
    <row r="16" spans="1:10" x14ac:dyDescent="0.35">
      <c r="A16" t="s">
        <v>273</v>
      </c>
    </row>
    <row r="17" spans="1:1" x14ac:dyDescent="0.35">
      <c r="A17" t="s">
        <v>274</v>
      </c>
    </row>
  </sheetData>
  <mergeCells count="8">
    <mergeCell ref="G6:G7"/>
    <mergeCell ref="G8:G9"/>
    <mergeCell ref="B2:B3"/>
    <mergeCell ref="B4:B5"/>
    <mergeCell ref="B6:B7"/>
    <mergeCell ref="B8:B9"/>
    <mergeCell ref="G2:G3"/>
    <mergeCell ref="G4:G5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Amp_module_Rev6</vt:lpstr>
      <vt:lpstr>Line_Array_1467</vt:lpstr>
      <vt:lpstr>Combined Parts 1467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Neil Davis</cp:lastModifiedBy>
  <cp:lastPrinted>2025-12-21T21:16:48Z</cp:lastPrinted>
  <dcterms:created xsi:type="dcterms:W3CDTF">2023-03-05T12:58:14Z</dcterms:created>
  <dcterms:modified xsi:type="dcterms:W3CDTF">2026-01-21T20:30:40Z</dcterms:modified>
</cp:coreProperties>
</file>